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Приложение 22" sheetId="1" r:id="rId1"/>
  </sheets>
  <externalReferences>
    <externalReference r:id="rId2"/>
  </externalReferences>
  <definedNames>
    <definedName name="_xlnm.Print_Area" localSheetId="0">'Приложение 22'!$A$1:$F$31</definedName>
  </definedNames>
  <calcPr calcId="124519"/>
</workbook>
</file>

<file path=xl/calcChain.xml><?xml version="1.0" encoding="utf-8"?>
<calcChain xmlns="http://schemas.openxmlformats.org/spreadsheetml/2006/main">
  <c r="F26" i="1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F27" s="1"/>
  <c r="C15"/>
  <c r="C14" s="1"/>
  <c r="C27" s="1"/>
  <c r="C30" s="1"/>
  <c r="C28" s="1"/>
</calcChain>
</file>

<file path=xl/sharedStrings.xml><?xml version="1.0" encoding="utf-8"?>
<sst xmlns="http://schemas.openxmlformats.org/spreadsheetml/2006/main" count="47" uniqueCount="45">
  <si>
    <t>Приложение 22</t>
  </si>
  <si>
    <t>к Решению Собрания депутатов Унцукульского района</t>
  </si>
  <si>
    <t>"О внесенении изменений в Решение № 43 от 22 декабря 2022г.</t>
  </si>
  <si>
    <t xml:space="preserve">"О бюджете МО "Унцукульский район" на 2023г. </t>
  </si>
  <si>
    <t>и плановый период 2024-2025гг.</t>
  </si>
  <si>
    <t>№ 53 от 15 марта  2023г.</t>
  </si>
  <si>
    <t>Баланс</t>
  </si>
  <si>
    <t>финансовых ресурсов МО "Унцукульский район"</t>
  </si>
  <si>
    <t>на 2023 год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</si>
  <si>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</si>
  <si>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</si>
  <si>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</si>
  <si>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</si>
  <si>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</si>
  <si>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</si>
  <si>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</si>
  <si>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</si>
  <si>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</si>
  <si>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</si>
  <si>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</si>
  <si>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</si>
  <si>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</si>
  <si>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</si>
  <si>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</si>
  <si>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</si>
  <si>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</si>
  <si>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</si>
  <si>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</si>
  <si>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</si>
  <si>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</si>
  <si>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</si>
  <si>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</si>
  <si>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</si>
  <si>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</si>
  <si>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 xml:space="preserve"> - Дотация </t>
  </si>
  <si>
    <t>1200</t>
  </si>
  <si>
    <t xml:space="preserve"> - Субсидия</t>
  </si>
  <si>
    <t>1300</t>
  </si>
  <si>
    <t xml:space="preserve"> - Субвенция</t>
  </si>
  <si>
    <t>1400</t>
  </si>
  <si>
    <t>ИТОГО ДОХОДОВ</t>
  </si>
  <si>
    <t>ИТОГО РАСХОДОВ</t>
  </si>
  <si>
    <t>Источники финансирования дефицита бюджета</t>
  </si>
  <si>
    <t>Погашение кредитов муниципальных районов от других бюджетов бюджетной системы РФ в валюте РФ</t>
  </si>
  <si>
    <t>Изменения остатков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</si>
</sst>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00"/>
    <numFmt numFmtId="165" formatCode="0.0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8"/>
      <color rgb="FF00000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9" fillId="0" borderId="20">
      <alignment horizontal="left" wrapText="1" indent="2"/>
    </xf>
    <xf numFmtId="0" fontId="10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left"/>
    </xf>
    <xf numFmtId="164" fontId="0" fillId="0" borderId="10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164" fontId="7" fillId="0" borderId="9" xfId="0" applyNumberFormat="1" applyFont="1" applyFill="1" applyBorder="1" applyAlignment="1">
      <alignment horizontal="right"/>
    </xf>
    <xf numFmtId="165" fontId="0" fillId="0" borderId="10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49" fontId="0" fillId="0" borderId="11" xfId="0" applyNumberFormat="1" applyBorder="1" applyAlignment="1">
      <alignment horizontal="left"/>
    </xf>
    <xf numFmtId="165" fontId="0" fillId="0" borderId="12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left"/>
    </xf>
    <xf numFmtId="164" fontId="0" fillId="0" borderId="11" xfId="0" applyNumberFormat="1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/>
    <xf numFmtId="164" fontId="7" fillId="0" borderId="4" xfId="0" applyNumberFormat="1" applyFont="1" applyBorder="1" applyAlignment="1">
      <alignment horizontal="right"/>
    </xf>
    <xf numFmtId="0" fontId="7" fillId="0" borderId="0" xfId="0" applyFont="1"/>
    <xf numFmtId="0" fontId="7" fillId="0" borderId="6" xfId="0" applyFont="1" applyBorder="1" applyAlignment="1">
      <alignment horizontal="left" wrapText="1"/>
    </xf>
    <xf numFmtId="164" fontId="7" fillId="0" borderId="6" xfId="0" applyNumberFormat="1" applyFont="1" applyBorder="1"/>
    <xf numFmtId="49" fontId="7" fillId="0" borderId="6" xfId="0" applyNumberFormat="1" applyFont="1" applyBorder="1"/>
    <xf numFmtId="0" fontId="7" fillId="0" borderId="7" xfId="0" applyFont="1" applyBorder="1"/>
    <xf numFmtId="0" fontId="7" fillId="0" borderId="14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165" fontId="8" fillId="0" borderId="9" xfId="0" applyNumberFormat="1" applyFont="1" applyFill="1" applyBorder="1" applyAlignment="1">
      <alignment horizontal="right"/>
    </xf>
    <xf numFmtId="0" fontId="7" fillId="0" borderId="15" xfId="0" applyFont="1" applyBorder="1" applyAlignment="1">
      <alignment horizontal="center"/>
    </xf>
    <xf numFmtId="49" fontId="7" fillId="0" borderId="15" xfId="0" applyNumberFormat="1" applyFont="1" applyBorder="1"/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164" fontId="0" fillId="0" borderId="18" xfId="0" applyNumberFormat="1" applyFill="1" applyBorder="1" applyAlignment="1">
      <alignment horizontal="right"/>
    </xf>
    <xf numFmtId="0" fontId="0" fillId="0" borderId="18" xfId="0" applyFill="1" applyBorder="1" applyAlignment="1">
      <alignment horizontal="center"/>
    </xf>
    <xf numFmtId="49" fontId="0" fillId="0" borderId="18" xfId="0" applyNumberFormat="1" applyBorder="1"/>
    <xf numFmtId="0" fontId="0" fillId="0" borderId="19" xfId="0" applyFill="1" applyBorder="1" applyAlignment="1">
      <alignment horizontal="right"/>
    </xf>
  </cellXfs>
  <cellStyles count="11">
    <cellStyle name="xl31" xfId="3"/>
    <cellStyle name="Обычный" xfId="0" builtinId="0"/>
    <cellStyle name="Обычный 2" xfId="4"/>
    <cellStyle name="Обычный 2 2" xfId="5"/>
    <cellStyle name="Обычный 2 3" xfId="6"/>
    <cellStyle name="Обычный 2_Форма № 2 2010 г." xfId="7"/>
    <cellStyle name="Обычный 3" xfId="8"/>
    <cellStyle name="Обычный 4" xfId="9"/>
    <cellStyle name="Обычный_2009_Бюджет 2013 г." xfId="2"/>
    <cellStyle name="Обычный_2009_Приложение к бюджету на 2012 г.1" xfId="1"/>
    <cellStyle name="Финансовый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-intel05ru-/Desktop/&#1041;&#1102;&#1076;&#1078;&#1077;&#1090;%20&#1085;&#1072;%2023%20&#1075;&#1086;&#1076;/&#1059;&#1058;&#1054;&#1063;&#1053;&#1045;&#1053;&#1053;&#1067;&#1049;%20&#1073;&#1102;&#1076;&#1078;&#1077;&#1090;%20&#1085;&#1072;%2015.03.23/&#1055;&#1088;&#1080;&#1083;&#1086;&#1078;&#1077;&#1085;&#1080;&#1077;_&#1082;%20&#1091;&#1090;&#1086;&#1095;&#1085;&#1077;&#1085;&#1085;&#1086;&#1084;&#1091;%20&#1073;&#1102;&#1076;&#1078;&#1077;&#1090;&#1091;_&#1085;&#1072;_15.03.2023_&#1075;&#1086;&#1076;%20&#1089;%201-&#1087;&#1086;%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22"/>
      <sheetName val="Приложение 13"/>
      <sheetName val="Приложение 11"/>
      <sheetName val="Приложение 9"/>
      <sheetName val="Приложение 7"/>
      <sheetName val="Приложение 3"/>
      <sheetName val="Приложение 1"/>
    </sheetNames>
    <sheetDataSet>
      <sheetData sheetId="0"/>
      <sheetData sheetId="1"/>
      <sheetData sheetId="2"/>
      <sheetData sheetId="3">
        <row r="18">
          <cell r="F18">
            <v>39826.828999999998</v>
          </cell>
        </row>
        <row r="73">
          <cell r="F73">
            <v>2501.8000000000002</v>
          </cell>
        </row>
        <row r="75">
          <cell r="F75">
            <v>6905.893</v>
          </cell>
        </row>
        <row r="88">
          <cell r="F88">
            <v>49516.794820000003</v>
          </cell>
        </row>
        <row r="104">
          <cell r="F104">
            <v>21109.18118</v>
          </cell>
        </row>
        <row r="113">
          <cell r="F113">
            <v>784144.77340999991</v>
          </cell>
        </row>
        <row r="183">
          <cell r="F183">
            <v>49590.113969999999</v>
          </cell>
        </row>
        <row r="207">
          <cell r="F207">
            <v>11450.300000000001</v>
          </cell>
        </row>
        <row r="222">
          <cell r="F222">
            <v>34662.787000000004</v>
          </cell>
        </row>
        <row r="233">
          <cell r="F233">
            <v>3822</v>
          </cell>
        </row>
        <row r="235">
          <cell r="F235">
            <v>22</v>
          </cell>
        </row>
        <row r="237">
          <cell r="F237">
            <v>67588</v>
          </cell>
        </row>
      </sheetData>
      <sheetData sheetId="4"/>
      <sheetData sheetId="5">
        <row r="15">
          <cell r="D15">
            <v>76550</v>
          </cell>
        </row>
        <row r="19">
          <cell r="D19">
            <v>19350</v>
          </cell>
        </row>
        <row r="25">
          <cell r="D25">
            <v>14050</v>
          </cell>
        </row>
        <row r="26">
          <cell r="D26">
            <v>0</v>
          </cell>
        </row>
        <row r="27">
          <cell r="D27">
            <v>197</v>
          </cell>
        </row>
        <row r="28">
          <cell r="D28">
            <v>30</v>
          </cell>
        </row>
        <row r="29">
          <cell r="D29">
            <v>600</v>
          </cell>
        </row>
        <row r="32">
          <cell r="D32">
            <v>28.279160000000001</v>
          </cell>
        </row>
        <row r="35">
          <cell r="D35">
            <v>260</v>
          </cell>
        </row>
        <row r="38">
          <cell r="D38">
            <v>150</v>
          </cell>
        </row>
        <row r="43">
          <cell r="D43">
            <v>1700</v>
          </cell>
        </row>
        <row r="46">
          <cell r="D46">
            <v>0</v>
          </cell>
        </row>
        <row r="50">
          <cell r="D50">
            <v>193025</v>
          </cell>
        </row>
        <row r="52">
          <cell r="D52">
            <v>52489.082289999991</v>
          </cell>
        </row>
        <row r="63">
          <cell r="D63">
            <v>692771.77299999993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view="pageBreakPreview" zoomScale="175" zoomScaleSheetLayoutView="175" workbookViewId="0">
      <selection activeCell="C30" sqref="C30"/>
    </sheetView>
  </sheetViews>
  <sheetFormatPr defaultRowHeight="12.75"/>
  <cols>
    <col min="1" max="1" width="4.7109375" style="1" customWidth="1"/>
    <col min="2" max="2" width="34.42578125" customWidth="1"/>
    <col min="3" max="3" width="12.85546875" customWidth="1"/>
    <col min="4" max="4" width="4.140625" customWidth="1"/>
    <col min="5" max="5" width="24.28515625" customWidth="1"/>
    <col min="6" max="6" width="12.42578125" customWidth="1"/>
  </cols>
  <sheetData>
    <row r="1" spans="1:6" ht="15.75">
      <c r="F1" s="2" t="s">
        <v>0</v>
      </c>
    </row>
    <row r="2" spans="1:6">
      <c r="F2" s="3" t="s">
        <v>1</v>
      </c>
    </row>
    <row r="3" spans="1:6">
      <c r="F3" s="3" t="s">
        <v>2</v>
      </c>
    </row>
    <row r="4" spans="1:6">
      <c r="F4" s="3" t="s">
        <v>3</v>
      </c>
    </row>
    <row r="5" spans="1:6">
      <c r="F5" s="3" t="s">
        <v>4</v>
      </c>
    </row>
    <row r="6" spans="1:6">
      <c r="F6" s="3" t="s">
        <v>5</v>
      </c>
    </row>
    <row r="8" spans="1:6" ht="18">
      <c r="A8" s="4" t="s">
        <v>6</v>
      </c>
      <c r="B8" s="4"/>
      <c r="C8" s="4"/>
      <c r="D8" s="4"/>
      <c r="E8" s="4"/>
      <c r="F8" s="4"/>
    </row>
    <row r="9" spans="1:6" ht="18">
      <c r="A9" s="4" t="s">
        <v>7</v>
      </c>
      <c r="B9" s="4"/>
      <c r="C9" s="4"/>
      <c r="D9" s="4"/>
      <c r="E9" s="4"/>
      <c r="F9" s="4"/>
    </row>
    <row r="10" spans="1:6" ht="18">
      <c r="A10" s="4" t="s">
        <v>8</v>
      </c>
      <c r="B10" s="4"/>
      <c r="C10" s="4"/>
      <c r="D10" s="4"/>
      <c r="E10" s="4"/>
      <c r="F10" s="4"/>
    </row>
    <row r="12" spans="1:6" ht="13.5" thickBot="1">
      <c r="F12" s="5" t="s">
        <v>9</v>
      </c>
    </row>
    <row r="13" spans="1:6" s="10" customFormat="1" ht="26.25" thickBot="1">
      <c r="A13" s="6" t="s">
        <v>10</v>
      </c>
      <c r="B13" s="7" t="s">
        <v>11</v>
      </c>
      <c r="C13" s="7" t="s">
        <v>12</v>
      </c>
      <c r="D13" s="8" t="s">
        <v>10</v>
      </c>
      <c r="E13" s="7" t="s">
        <v>13</v>
      </c>
      <c r="F13" s="9" t="s">
        <v>14</v>
      </c>
    </row>
    <row r="14" spans="1:6" ht="16.5" customHeight="1">
      <c r="A14" s="11">
        <v>1</v>
      </c>
      <c r="B14" s="12" t="s">
        <v>15</v>
      </c>
      <c r="C14" s="13">
        <f>C15+C16+C17+C18+C19+C20+C21</f>
        <v>110777</v>
      </c>
      <c r="D14" s="12">
        <v>1</v>
      </c>
      <c r="E14" s="12" t="s">
        <v>13</v>
      </c>
      <c r="F14" s="14"/>
    </row>
    <row r="15" spans="1:6">
      <c r="A15" s="15"/>
      <c r="B15" s="16" t="s">
        <v>16</v>
      </c>
      <c r="C15" s="17">
        <f>'[1]Приложение 3'!D15</f>
        <v>76550</v>
      </c>
      <c r="D15" s="18"/>
      <c r="E15" s="19" t="s">
        <v>17</v>
      </c>
      <c r="F15" s="20">
        <f>'[1]Приложение 9'!F18</f>
        <v>39826.828999999998</v>
      </c>
    </row>
    <row r="16" spans="1:6">
      <c r="A16" s="15"/>
      <c r="B16" s="16" t="s">
        <v>18</v>
      </c>
      <c r="C16" s="17">
        <f>'[1]Приложение 3'!D19</f>
        <v>19350</v>
      </c>
      <c r="D16" s="18"/>
      <c r="E16" s="19" t="s">
        <v>19</v>
      </c>
      <c r="F16" s="21">
        <f>'[1]Приложение 9'!F73</f>
        <v>2501.8000000000002</v>
      </c>
    </row>
    <row r="17" spans="1:6">
      <c r="A17" s="15"/>
      <c r="B17" s="16" t="s">
        <v>20</v>
      </c>
      <c r="C17" s="17">
        <f>'[1]Приложение 3'!D25</f>
        <v>14050</v>
      </c>
      <c r="D17" s="18"/>
      <c r="E17" s="19" t="s">
        <v>21</v>
      </c>
      <c r="F17" s="20">
        <f>'[1]Приложение 9'!F75</f>
        <v>6905.893</v>
      </c>
    </row>
    <row r="18" spans="1:6">
      <c r="A18" s="15"/>
      <c r="B18" s="16" t="s">
        <v>22</v>
      </c>
      <c r="C18" s="22">
        <f>'[1]Приложение 3'!D26</f>
        <v>0</v>
      </c>
      <c r="D18" s="23"/>
      <c r="E18" s="19" t="s">
        <v>23</v>
      </c>
      <c r="F18" s="24">
        <f>'[1]Приложение 9'!F88</f>
        <v>49516.794820000003</v>
      </c>
    </row>
    <row r="19" spans="1:6">
      <c r="A19" s="15"/>
      <c r="B19" s="16" t="s">
        <v>24</v>
      </c>
      <c r="C19" s="22">
        <f>'[1]Приложение 3'!D27</f>
        <v>197</v>
      </c>
      <c r="D19" s="23"/>
      <c r="E19" s="19" t="s">
        <v>25</v>
      </c>
      <c r="F19" s="24">
        <f>'[1]Приложение 9'!F104</f>
        <v>21109.18118</v>
      </c>
    </row>
    <row r="20" spans="1:6">
      <c r="A20" s="15"/>
      <c r="B20" s="16" t="s">
        <v>26</v>
      </c>
      <c r="C20" s="22">
        <f>'[1]Приложение 3'!D29</f>
        <v>600</v>
      </c>
      <c r="D20" s="23"/>
      <c r="E20" s="19" t="s">
        <v>27</v>
      </c>
      <c r="F20" s="24">
        <f>'[1]Приложение 9'!F113</f>
        <v>784144.77340999991</v>
      </c>
    </row>
    <row r="21" spans="1:6">
      <c r="A21" s="15"/>
      <c r="B21" s="16" t="s">
        <v>28</v>
      </c>
      <c r="C21" s="22">
        <f>'[1]Приложение 3'!D28</f>
        <v>30</v>
      </c>
      <c r="D21" s="23"/>
      <c r="E21" s="19" t="s">
        <v>29</v>
      </c>
      <c r="F21" s="24">
        <f>'[1]Приложение 9'!F183</f>
        <v>49590.113969999999</v>
      </c>
    </row>
    <row r="22" spans="1:6">
      <c r="A22" s="25">
        <v>2</v>
      </c>
      <c r="B22" s="26" t="s">
        <v>30</v>
      </c>
      <c r="C22" s="27">
        <f>'[1]Приложение 3'!D32+'[1]Приложение 3'!D35+'[1]Приложение 3'!D38+'[1]Приложение 3'!D43+'[1]Приложение 3'!D46</f>
        <v>2138.27916</v>
      </c>
      <c r="D22" s="28"/>
      <c r="E22" s="19" t="s">
        <v>31</v>
      </c>
      <c r="F22" s="24">
        <f>'[1]Приложение 9'!F207</f>
        <v>11450.300000000001</v>
      </c>
    </row>
    <row r="23" spans="1:6">
      <c r="A23" s="25">
        <v>3</v>
      </c>
      <c r="B23" s="29" t="s">
        <v>32</v>
      </c>
      <c r="C23" s="30">
        <f>C24+C25+C26</f>
        <v>938285.85528999986</v>
      </c>
      <c r="D23" s="28"/>
      <c r="E23" s="19" t="s">
        <v>33</v>
      </c>
      <c r="F23" s="24">
        <f>'[1]Приложение 9'!F222</f>
        <v>34662.787000000004</v>
      </c>
    </row>
    <row r="24" spans="1:6">
      <c r="A24" s="15"/>
      <c r="B24" s="16" t="s">
        <v>34</v>
      </c>
      <c r="C24" s="22">
        <f>'[1]Приложение 3'!D50</f>
        <v>193025</v>
      </c>
      <c r="D24" s="23"/>
      <c r="E24" s="19" t="s">
        <v>35</v>
      </c>
      <c r="F24" s="31">
        <f>'[1]Приложение 9'!F233</f>
        <v>3822</v>
      </c>
    </row>
    <row r="25" spans="1:6">
      <c r="A25" s="15"/>
      <c r="B25" s="16" t="s">
        <v>36</v>
      </c>
      <c r="C25" s="32">
        <f>'[1]Приложение 3'!D52</f>
        <v>52489.082289999991</v>
      </c>
      <c r="D25" s="23"/>
      <c r="E25" s="33" t="s">
        <v>37</v>
      </c>
      <c r="F25" s="34">
        <f>'[1]Приложение 9'!F235</f>
        <v>22</v>
      </c>
    </row>
    <row r="26" spans="1:6" ht="13.5" thickBot="1">
      <c r="A26" s="35"/>
      <c r="B26" s="36" t="s">
        <v>38</v>
      </c>
      <c r="C26" s="37">
        <f>'[1]Приложение 3'!D63</f>
        <v>692771.77299999993</v>
      </c>
      <c r="D26" s="38"/>
      <c r="E26" s="33" t="s">
        <v>39</v>
      </c>
      <c r="F26" s="34">
        <f>'[1]Приложение 9'!F237</f>
        <v>67588</v>
      </c>
    </row>
    <row r="27" spans="1:6" s="45" customFormat="1" ht="15.75" customHeight="1" thickBot="1">
      <c r="A27" s="39"/>
      <c r="B27" s="40" t="s">
        <v>40</v>
      </c>
      <c r="C27" s="41">
        <f>C14+C22+C23</f>
        <v>1051201.1344499998</v>
      </c>
      <c r="D27" s="42"/>
      <c r="E27" s="43" t="s">
        <v>41</v>
      </c>
      <c r="F27" s="44">
        <f>SUM(F15:F26)</f>
        <v>1071140.4723799999</v>
      </c>
    </row>
    <row r="28" spans="1:6" s="45" customFormat="1" ht="26.25" customHeight="1">
      <c r="A28" s="11">
        <v>4</v>
      </c>
      <c r="B28" s="46" t="s">
        <v>42</v>
      </c>
      <c r="C28" s="47">
        <f>C30-C29</f>
        <v>-19939.337930000154</v>
      </c>
      <c r="D28" s="12"/>
      <c r="E28" s="48"/>
      <c r="F28" s="49">
        <v>0</v>
      </c>
    </row>
    <row r="29" spans="1:6" s="45" customFormat="1" ht="36.75" customHeight="1">
      <c r="A29" s="50"/>
      <c r="B29" s="51" t="s">
        <v>43</v>
      </c>
      <c r="C29" s="52">
        <v>-1235</v>
      </c>
      <c r="D29" s="53"/>
      <c r="E29" s="54"/>
      <c r="F29" s="55"/>
    </row>
    <row r="30" spans="1:6" ht="13.5" thickBot="1">
      <c r="A30" s="56"/>
      <c r="B30" s="57" t="s">
        <v>44</v>
      </c>
      <c r="C30" s="58">
        <f>C27-F27-1235</f>
        <v>-21174.337930000154</v>
      </c>
      <c r="D30" s="59"/>
      <c r="E30" s="60"/>
      <c r="F30" s="61">
        <v>0</v>
      </c>
    </row>
  </sheetData>
  <mergeCells count="3">
    <mergeCell ref="A8:F8"/>
    <mergeCell ref="A9:F9"/>
    <mergeCell ref="A10:F10"/>
  </mergeCells>
  <pageMargins left="0.78740157480314965" right="0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22</vt:lpstr>
      <vt:lpstr>'Приложение 22'!Область_печати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-intel05ru-</dc:creator>
  <cp:lastModifiedBy>-intel05ru-</cp:lastModifiedBy>
  <dcterms:created xsi:type="dcterms:W3CDTF">2023-08-08T06:56:21Z</dcterms:created>
  <dcterms:modified xsi:type="dcterms:W3CDTF">2023-08-08T06:57:02Z</dcterms:modified>
</cp:coreProperties>
</file>